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vvpfalz.sharepoint.com/sites/intranet/ressorts/Freigegebene Dokumente/VVP Vorlagen/Verschiedenes/"/>
    </mc:Choice>
  </mc:AlternateContent>
  <xr:revisionPtr revIDLastSave="50" documentId="8_{E249C5F7-A8A9-4D7A-895C-3205951FB802}" xr6:coauthVersionLast="47" xr6:coauthVersionMax="47" xr10:uidLastSave="{F537768D-43D5-4BED-B227-27E2F95696B8}"/>
  <bookViews>
    <workbookView xWindow="-120" yWindow="-120" windowWidth="29040" windowHeight="15720" xr2:uid="{00000000-000D-0000-FFFF-FFFF00000000}"/>
  </bookViews>
  <sheets>
    <sheet name="Abrechnung" sheetId="1" r:id="rId1"/>
    <sheet name="Formel" sheetId="2" r:id="rId2"/>
  </sheets>
  <definedNames>
    <definedName name="Abrechnung">Formel!$A$2:$G$11</definedName>
    <definedName name="GrenzTNanz">Formel!$B$22</definedName>
    <definedName name="GrenzTND">Formel!$B$21</definedName>
    <definedName name="KMpausch">Formel!$B$24</definedName>
    <definedName name="Lehrgang">Formel!$A$2:$A$11</definedName>
    <definedName name="UE_1">Formel!$B$20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18" i="1"/>
  <c r="J20" i="1"/>
  <c r="H19" i="1"/>
  <c r="J18" i="1"/>
  <c r="J16" i="1"/>
  <c r="J23" i="1" s="1"/>
  <c r="J30" i="1" s="1"/>
  <c r="J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ralph.boesling</author>
    <author>Ralph Bösling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Bei Änderungen bitte Großes "X" in dieses Feld schreiben!!</t>
        </r>
      </text>
    </comment>
    <comment ref="B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Bei Änderungen bitte Großes "X" in dieses Feld schreiben!!</t>
        </r>
      </text>
    </comment>
    <comment ref="B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Bei Änderungen bitte Großes "X" in dieses Feld schreiben!!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hier klicken und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Datum eingeben:
tt.mm.jj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Eintragsbeispiel:
Modul A
praktische Prüfung
...</t>
        </r>
      </text>
    </comment>
  </commentList>
</comments>
</file>

<file path=xl/sharedStrings.xml><?xml version="1.0" encoding="utf-8"?>
<sst xmlns="http://schemas.openxmlformats.org/spreadsheetml/2006/main" count="69" uniqueCount="57">
  <si>
    <t>VVP - Bezirksschiedsrichterwart</t>
  </si>
  <si>
    <t>Karin Träber, Hauptstr. 109, 76863 Herxheimweyher</t>
  </si>
  <si>
    <t>eMail : schiri@vvp-online.de</t>
  </si>
  <si>
    <t>Schiedsrichter-Lehrgänge - Spesenabrechnung</t>
  </si>
  <si>
    <t>Name, Vorname</t>
  </si>
  <si>
    <t>Anschrift</t>
  </si>
  <si>
    <t>Bankverbindung</t>
  </si>
  <si>
    <t>Lehrgang</t>
  </si>
  <si>
    <t>08 - Jugend-Schiri für 18 TN - 8UE</t>
  </si>
  <si>
    <t>Datum</t>
  </si>
  <si>
    <t>Ausgeführte Tätigkeit</t>
  </si>
  <si>
    <t>Abfahrts- / Zielort</t>
  </si>
  <si>
    <t>KM Hin/Zurück</t>
  </si>
  <si>
    <t>Euro</t>
  </si>
  <si>
    <t>Bitte Gesamtanzahl Teilnehmer in das Feld eingeben:</t>
  </si>
  <si>
    <t>Fahrtkosten</t>
  </si>
  <si>
    <t>PKW</t>
  </si>
  <si>
    <r>
      <t xml:space="preserve">km </t>
    </r>
    <r>
      <rPr>
        <sz val="9"/>
        <rFont val="Calibri"/>
        <family val="2"/>
        <scheme val="minor"/>
      </rPr>
      <t>x 0,30 Euro</t>
    </r>
  </si>
  <si>
    <r>
      <t>Bahnfahrt inklusive Zuschläge</t>
    </r>
    <r>
      <rPr>
        <sz val="8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(mit </t>
    </r>
    <r>
      <rPr>
        <b/>
        <sz val="9"/>
        <rFont val="Calibri"/>
        <family val="2"/>
        <scheme val="minor"/>
      </rPr>
      <t>Originalbelegen</t>
    </r>
    <r>
      <rPr>
        <sz val="9"/>
        <rFont val="Calibri"/>
        <family val="2"/>
        <scheme val="minor"/>
      </rPr>
      <t>)</t>
    </r>
  </si>
  <si>
    <r>
      <t>ÖPNV</t>
    </r>
    <r>
      <rPr>
        <sz val="8"/>
        <rFont val="Calibri"/>
        <family val="2"/>
        <scheme val="minor"/>
      </rPr>
      <t xml:space="preserve"> (Straßenbahn/Bus/U-, S-Bahn)</t>
    </r>
  </si>
  <si>
    <t>Sonstiges (genaue Belege erforderlich)</t>
  </si>
  <si>
    <r>
      <t>Taxi</t>
    </r>
    <r>
      <rPr>
        <sz val="9"/>
        <rFont val="Calibri"/>
        <family val="2"/>
        <scheme val="minor"/>
      </rPr>
      <t xml:space="preserve"> (mit </t>
    </r>
    <r>
      <rPr>
        <b/>
        <sz val="9"/>
        <rFont val="Calibri"/>
        <family val="2"/>
        <scheme val="minor"/>
      </rPr>
      <t>Originalbeleg und ausführlicher Begründung</t>
    </r>
    <r>
      <rPr>
        <sz val="9"/>
        <rFont val="Calibri"/>
        <family val="2"/>
        <scheme val="minor"/>
      </rPr>
      <t>)</t>
    </r>
  </si>
  <si>
    <t>Fahrtkosten gesamt   Euro</t>
  </si>
  <si>
    <t>Summe</t>
  </si>
  <si>
    <t>Ich versichere ich die Richtigkeit und Vollständigkeit meiner Angaben.</t>
  </si>
  <si>
    <t>Ort</t>
  </si>
  <si>
    <t>Unterschrift</t>
  </si>
  <si>
    <t>sachlich/rechnerisch richtig Bestätigung durch Unterschrift</t>
  </si>
  <si>
    <t>zur Zahlung angewiesen</t>
  </si>
  <si>
    <t>Bezirksschiedsrichterwart             -             VVP-Geschäftstelle             -             VVP-Vorstand</t>
  </si>
  <si>
    <t>01 - D-Liz Modullehrgang ABC+Theorie Prüfung für 18-25 TN - 8 UE</t>
  </si>
  <si>
    <r>
      <t xml:space="preserve">02 - D-Liz Modullehrgang ABC+Theorie </t>
    </r>
    <r>
      <rPr>
        <b/>
        <sz val="10"/>
        <color indexed="8"/>
        <rFont val="Arial"/>
        <family val="2"/>
      </rPr>
      <t>+ prakt Prüfung für</t>
    </r>
    <r>
      <rPr>
        <sz val="11"/>
        <color theme="1"/>
        <rFont val="Calibri"/>
        <family val="2"/>
        <scheme val="minor"/>
      </rPr>
      <t xml:space="preserve"> 18-25 TN - 16 UE</t>
    </r>
  </si>
  <si>
    <t>03 - D-Liz prakt. Prüfung Modullehrgang ABC+Theorie für 18-25 TN - 8 UE</t>
  </si>
  <si>
    <t>04 - D-Liz Kompaktlehrgang an 1 WE inkl. prakt. Prüfung für 18-25 TN - 16 UE</t>
  </si>
  <si>
    <t>05 - C-Liz Theorie mit Prüfung an 2 Abenden für 18-25 TN - 5 UE</t>
  </si>
  <si>
    <t>06 - C-Lizenz praktische Prüfung für 6 TN - 3 UE</t>
  </si>
  <si>
    <t>07 - Fortbildung für 18 TN - 5 UE</t>
  </si>
  <si>
    <t>09 - B-Kandidatur</t>
  </si>
  <si>
    <t>10 - Sichtung</t>
  </si>
  <si>
    <t>UE</t>
  </si>
  <si>
    <t>Min</t>
  </si>
  <si>
    <t>Max</t>
  </si>
  <si>
    <t>weiter</t>
  </si>
  <si>
    <t>zusatz_ue</t>
  </si>
  <si>
    <t>Unterrichtseinheit 45min</t>
  </si>
  <si>
    <t>Grenzteilnehmerzahl D-Lehrgang</t>
  </si>
  <si>
    <t>Berechnung Teilnehmeranzahl weitere UE</t>
  </si>
  <si>
    <t>Grenzteilnehmerzahl C-Praktisch</t>
  </si>
  <si>
    <t>Kilometerabrechnung</t>
  </si>
  <si>
    <t>Berechnung weitere Teilnehmeranzahl Jugend-Schiri weitere UE</t>
  </si>
  <si>
    <t>zusätzliche Aufwandspauschale bei mehr als 25 Teilnehmer, je weitere 5 TN (1UE)</t>
  </si>
  <si>
    <t>zusätzliche Aufwandspauschale bei mehr als 6 Teilnehmer, je weitere 5 TN (3UE)</t>
  </si>
  <si>
    <t>zusätzliche Aufwandspauschale bei mehr als 18 Teilnehmer, je weitere 5 TN (1UE)</t>
  </si>
  <si>
    <t>IBAN DE** **** **** **** ****</t>
  </si>
  <si>
    <t>***</t>
  </si>
  <si>
    <t>****</t>
  </si>
  <si>
    <t>**.**.****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</si>
</sst>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2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8"/>
      <color indexed="8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8" fillId="0" borderId="0" xfId="0" applyFont="1"/>
    <xf numFmtId="0" fontId="9" fillId="0" borderId="0" xfId="0" applyFont="1" applyProtection="1">
      <protection locked="0"/>
    </xf>
    <xf numFmtId="0" fontId="11" fillId="0" borderId="1" xfId="0" applyFont="1" applyBorder="1"/>
    <xf numFmtId="0" fontId="11" fillId="0" borderId="0" xfId="0" applyFont="1"/>
    <xf numFmtId="0" fontId="13" fillId="0" borderId="0" xfId="0" applyFont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" fontId="21" fillId="0" borderId="3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21" fillId="0" borderId="0" xfId="0" applyFont="1" applyAlignment="1">
      <alignment horizontal="right" vertical="center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horizontal="right" vertical="center"/>
    </xf>
    <xf numFmtId="2" fontId="10" fillId="3" borderId="3" xfId="0" applyNumberFormat="1" applyFont="1" applyFill="1" applyBorder="1" applyAlignment="1">
      <alignment horizontal="right" vertical="center"/>
    </xf>
    <xf numFmtId="2" fontId="10" fillId="3" borderId="3" xfId="0" applyNumberFormat="1" applyFont="1" applyFill="1" applyBorder="1" applyAlignment="1" applyProtection="1">
      <alignment horizontal="right" vertical="center"/>
      <protection locked="0"/>
    </xf>
    <xf numFmtId="2" fontId="13" fillId="3" borderId="5" xfId="0" applyNumberFormat="1" applyFont="1" applyFill="1" applyBorder="1" applyAlignment="1">
      <alignment horizontal="right" vertical="center"/>
    </xf>
    <xf numFmtId="2" fontId="10" fillId="4" borderId="3" xfId="0" applyNumberFormat="1" applyFont="1" applyFill="1" applyBorder="1" applyAlignment="1">
      <alignment horizontal="right" vertical="center"/>
    </xf>
    <xf numFmtId="0" fontId="10" fillId="4" borderId="0" xfId="0" applyFont="1" applyFill="1" applyAlignment="1" applyProtection="1">
      <alignment horizontal="right" vertical="center"/>
      <protection locked="0"/>
    </xf>
    <xf numFmtId="1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protection locked="0"/>
    </xf>
    <xf numFmtId="0" fontId="11" fillId="4" borderId="3" xfId="1" applyFont="1" applyFill="1" applyBorder="1" applyAlignment="1" applyProtection="1">
      <protection locked="0"/>
    </xf>
    <xf numFmtId="0" fontId="10" fillId="4" borderId="14" xfId="1" applyFont="1" applyFill="1" applyBorder="1" applyAlignment="1" applyProtection="1">
      <protection locked="0"/>
    </xf>
    <xf numFmtId="0" fontId="12" fillId="4" borderId="14" xfId="1" applyFont="1" applyFill="1" applyBorder="1" applyAlignment="1" applyProtection="1">
      <protection locked="0"/>
    </xf>
    <xf numFmtId="0" fontId="10" fillId="4" borderId="15" xfId="1" applyFont="1" applyFill="1" applyBorder="1" applyAlignment="1" applyProtection="1">
      <protection locked="0"/>
    </xf>
    <xf numFmtId="0" fontId="12" fillId="4" borderId="15" xfId="1" applyFont="1" applyFill="1" applyBorder="1" applyAlignment="1" applyProtection="1">
      <protection locked="0"/>
    </xf>
    <xf numFmtId="1" fontId="13" fillId="2" borderId="9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protection locked="0"/>
    </xf>
    <xf numFmtId="0" fontId="11" fillId="2" borderId="11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9" defaultPivotStyle="PivotStyleLight16"/>
  <colors>
    <mruColors>
      <color rgb="FFD9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47626</xdr:rowOff>
    </xdr:from>
    <xdr:to>
      <xdr:col>9</xdr:col>
      <xdr:colOff>714375</xdr:colOff>
      <xdr:row>2</xdr:row>
      <xdr:rowOff>192178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5FEAD0-75E5-49F2-909F-F6A5423C0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47626"/>
          <a:ext cx="1390650" cy="582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42"/>
  <sheetViews>
    <sheetView tabSelected="1" workbookViewId="0">
      <selection activeCell="A12" sqref="A12"/>
    </sheetView>
  </sheetViews>
  <sheetFormatPr baseColWidth="10" defaultColWidth="11.42578125" defaultRowHeight="15" x14ac:dyDescent="0.25"/>
  <cols>
    <col min="2" max="2" width="2.140625" customWidth="1"/>
    <col min="5" max="5" width="3.140625" customWidth="1"/>
    <col min="6" max="6" width="8.42578125" customWidth="1"/>
    <col min="7" max="7" width="3.85546875" customWidth="1"/>
  </cols>
  <sheetData>
    <row r="1" spans="1:10" ht="18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39"/>
      <c r="J1" s="39"/>
    </row>
    <row r="2" spans="1:10" ht="15.75" x14ac:dyDescent="0.25">
      <c r="A2" s="76" t="s">
        <v>1</v>
      </c>
      <c r="B2" s="76"/>
      <c r="C2" s="76"/>
      <c r="D2" s="76"/>
      <c r="E2" s="76"/>
      <c r="F2" s="76"/>
      <c r="G2" s="76"/>
      <c r="H2" s="76"/>
      <c r="I2" s="7"/>
      <c r="J2" s="7"/>
    </row>
    <row r="3" spans="1:10" ht="15.75" x14ac:dyDescent="0.25">
      <c r="A3" s="76" t="s">
        <v>2</v>
      </c>
      <c r="B3" s="76"/>
      <c r="C3" s="76"/>
      <c r="D3" s="76"/>
      <c r="E3" s="76"/>
      <c r="F3" s="76"/>
      <c r="G3" s="76"/>
      <c r="H3" s="76"/>
      <c r="I3" s="7"/>
      <c r="J3" s="7"/>
    </row>
    <row r="4" spans="1:10" ht="18.75" x14ac:dyDescent="0.2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1" t="s">
        <v>4</v>
      </c>
      <c r="B5" s="2"/>
      <c r="C5" s="51" t="s">
        <v>54</v>
      </c>
      <c r="D5" s="52"/>
      <c r="E5" s="52"/>
      <c r="F5" s="52"/>
      <c r="G5" s="52"/>
      <c r="H5" s="52"/>
      <c r="I5" s="52"/>
      <c r="J5" s="52"/>
    </row>
    <row r="6" spans="1:10" x14ac:dyDescent="0.25">
      <c r="A6" s="1" t="s">
        <v>5</v>
      </c>
      <c r="B6" s="2"/>
      <c r="C6" s="53" t="s">
        <v>54</v>
      </c>
      <c r="D6" s="54"/>
      <c r="E6" s="54"/>
      <c r="F6" s="54"/>
      <c r="G6" s="54"/>
      <c r="H6" s="54"/>
      <c r="I6" s="54"/>
      <c r="J6" s="54"/>
    </row>
    <row r="7" spans="1:10" ht="15.75" thickBot="1" x14ac:dyDescent="0.3">
      <c r="A7" s="1" t="s">
        <v>6</v>
      </c>
      <c r="B7" s="2"/>
      <c r="C7" s="55" t="s">
        <v>53</v>
      </c>
      <c r="D7" s="56"/>
      <c r="E7" s="56"/>
      <c r="F7" s="56"/>
      <c r="G7" s="56"/>
      <c r="H7" s="56"/>
      <c r="I7" s="56"/>
      <c r="J7" s="56"/>
    </row>
    <row r="8" spans="1:10" ht="15.75" thickBot="1" x14ac:dyDescent="0.3">
      <c r="A8" s="3"/>
      <c r="B8" s="3"/>
      <c r="C8" s="4"/>
      <c r="D8" s="4"/>
      <c r="E8" s="4"/>
      <c r="F8" s="4"/>
      <c r="G8" s="4"/>
      <c r="H8" s="4"/>
      <c r="I8" s="4"/>
      <c r="J8" s="4"/>
    </row>
    <row r="9" spans="1:10" ht="16.5" thickBot="1" x14ac:dyDescent="0.3">
      <c r="A9" s="5" t="s">
        <v>7</v>
      </c>
      <c r="B9" s="57" t="s">
        <v>8</v>
      </c>
      <c r="C9" s="58"/>
      <c r="D9" s="58"/>
      <c r="E9" s="58"/>
      <c r="F9" s="58"/>
      <c r="G9" s="58"/>
      <c r="H9" s="58"/>
      <c r="I9" s="58"/>
      <c r="J9" s="59"/>
    </row>
    <row r="10" spans="1:10" ht="16.5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4" x14ac:dyDescent="0.25">
      <c r="A11" s="7" t="s">
        <v>9</v>
      </c>
      <c r="B11" s="60" t="s">
        <v>10</v>
      </c>
      <c r="C11" s="60"/>
      <c r="D11" s="60"/>
      <c r="E11" s="8"/>
      <c r="F11" s="61" t="s">
        <v>11</v>
      </c>
      <c r="G11" s="61"/>
      <c r="H11" s="61"/>
      <c r="I11" s="61"/>
      <c r="J11" s="48" t="s">
        <v>12</v>
      </c>
    </row>
    <row r="12" spans="1:10" x14ac:dyDescent="0.25">
      <c r="A12" s="9" t="s">
        <v>56</v>
      </c>
      <c r="B12" s="62" t="s">
        <v>55</v>
      </c>
      <c r="C12" s="62"/>
      <c r="D12" s="62"/>
      <c r="E12" s="10"/>
      <c r="F12" s="62" t="s">
        <v>55</v>
      </c>
      <c r="G12" s="62"/>
      <c r="H12" s="62"/>
      <c r="I12" s="62"/>
      <c r="J12" s="46">
        <v>0</v>
      </c>
    </row>
    <row r="13" spans="1:10" x14ac:dyDescent="0.25">
      <c r="A13" s="9"/>
      <c r="B13" s="50"/>
      <c r="C13" s="50"/>
      <c r="D13" s="50"/>
      <c r="E13" s="10"/>
      <c r="F13" s="50"/>
      <c r="G13" s="50"/>
      <c r="H13" s="50"/>
      <c r="I13" s="50"/>
      <c r="J13" s="11"/>
    </row>
    <row r="14" spans="1:10" x14ac:dyDescent="0.25">
      <c r="A14" s="12"/>
      <c r="B14" s="50"/>
      <c r="C14" s="50"/>
      <c r="D14" s="50"/>
      <c r="E14" s="10"/>
      <c r="F14" s="50"/>
      <c r="G14" s="50"/>
      <c r="H14" s="50"/>
      <c r="I14" s="50"/>
      <c r="J14" s="11"/>
    </row>
    <row r="15" spans="1:10" x14ac:dyDescent="0.25">
      <c r="A15" s="12"/>
      <c r="B15" s="50"/>
      <c r="C15" s="50"/>
      <c r="D15" s="50"/>
      <c r="E15" s="10"/>
      <c r="F15" s="80"/>
      <c r="G15" s="80"/>
      <c r="H15" s="80"/>
      <c r="I15" s="80"/>
      <c r="J15" s="13"/>
    </row>
    <row r="16" spans="1:10" ht="15.75" thickBot="1" x14ac:dyDescent="0.3">
      <c r="A16" s="14"/>
      <c r="B16" s="14"/>
      <c r="C16" s="15"/>
      <c r="D16" s="16"/>
      <c r="E16" s="14"/>
      <c r="F16" s="14"/>
      <c r="G16" s="14"/>
      <c r="H16" s="15"/>
      <c r="I16" s="16"/>
      <c r="J16" s="41">
        <f>SUM(J12:J15)</f>
        <v>0</v>
      </c>
    </row>
    <row r="17" spans="1:10" x14ac:dyDescent="0.25">
      <c r="A17" s="8"/>
      <c r="B17" s="8"/>
      <c r="C17" s="17"/>
      <c r="D17" s="18"/>
      <c r="E17" s="8"/>
      <c r="F17" s="8"/>
      <c r="G17" s="8"/>
      <c r="H17" s="17"/>
      <c r="I17" s="18"/>
      <c r="J17" s="19"/>
    </row>
    <row r="18" spans="1:10" ht="15.75" x14ac:dyDescent="0.25">
      <c r="A18" s="7" t="str">
        <f>"Aufwandspauschale für "&amp;VLOOKUP(B9,Abrechnung,7,TRUE)&amp;" Unterrichtseinheiten à 12 Euro"</f>
        <v>Aufwandspauschale für 8 Unterrichtseinheiten à 12 Euro</v>
      </c>
      <c r="B18" s="7"/>
      <c r="C18" s="7"/>
      <c r="D18" s="20"/>
      <c r="E18" s="7"/>
      <c r="F18" s="7"/>
      <c r="G18" s="7"/>
      <c r="H18" s="7"/>
      <c r="I18" s="21" t="s">
        <v>13</v>
      </c>
      <c r="J18" s="45">
        <f>VLOOKUP(B9,Abrechnung,2,TRUE)</f>
        <v>96</v>
      </c>
    </row>
    <row r="19" spans="1:10" ht="15.75" x14ac:dyDescent="0.25">
      <c r="A19" s="26" t="s">
        <v>14</v>
      </c>
      <c r="B19" s="8"/>
      <c r="C19" s="8"/>
      <c r="D19" s="7"/>
      <c r="E19" s="22"/>
      <c r="F19" s="7"/>
      <c r="G19" s="40">
        <v>15</v>
      </c>
      <c r="H19" s="23" t="str">
        <f>IF(ISBLANK(G19),"",IF(G19&lt;VLOOKUP(B9,Abrechnung,3,TRUE),"Achtung Mindestanzahl",""))</f>
        <v>Achtung Mindestanzahl</v>
      </c>
      <c r="I19" s="24"/>
      <c r="J19" s="25"/>
    </row>
    <row r="20" spans="1:10" ht="15.75" x14ac:dyDescent="0.25">
      <c r="A20" s="22" t="str">
        <f>"zusätzliche Aufwandspauschale bei mehr als "&amp;VLOOKUP(B9,Abrechnung,4)&amp;" Teilnehmern, je weitere "&amp;VLOOKUP(B9,Abrechnung,5)&amp;"TN "&amp;VLOOKUP(B9,Abrechnung,6)/12&amp;"UE"</f>
        <v>zusätzliche Aufwandspauschale bei mehr als 18 Teilnehmern, je weitere 5TN 1UE</v>
      </c>
      <c r="B20" s="7"/>
      <c r="C20" s="7"/>
      <c r="D20" s="7"/>
      <c r="E20" s="7"/>
      <c r="F20" s="7"/>
      <c r="G20" s="7"/>
      <c r="H20" s="7"/>
      <c r="I20" s="21" t="s">
        <v>13</v>
      </c>
      <c r="J20" s="43">
        <f>IF(G19&lt;=VLOOKUP(B9,Abrechnung,4,TRUE),,IF(G19&gt;VLOOKUP(B9,Abrechnung,4,TRUE),ROUNDUP((G19-VLOOKUP(B9,Abrechnung,4,TRUE))/VLOOKUP(B9,Abrechnung,5,TRUE),)*VLOOKUP(B9,Abrechnung,6,TRUE)))</f>
        <v>0</v>
      </c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19"/>
    </row>
    <row r="22" spans="1:10" x14ac:dyDescent="0.25">
      <c r="A22" s="26" t="s">
        <v>15</v>
      </c>
      <c r="B22" s="26"/>
      <c r="C22" s="26"/>
      <c r="D22" s="26"/>
      <c r="E22" s="26"/>
      <c r="F22" s="26"/>
      <c r="G22" s="26"/>
      <c r="H22" s="26"/>
      <c r="I22" s="26"/>
      <c r="J22" s="19"/>
    </row>
    <row r="23" spans="1:10" x14ac:dyDescent="0.25">
      <c r="A23" s="19" t="s">
        <v>16</v>
      </c>
      <c r="B23" s="27"/>
      <c r="C23" s="47">
        <v>0</v>
      </c>
      <c r="D23" s="26" t="s">
        <v>17</v>
      </c>
      <c r="E23" s="26"/>
      <c r="F23" s="4"/>
      <c r="G23" s="4"/>
      <c r="H23" s="19" t="s">
        <v>13</v>
      </c>
      <c r="I23" s="19"/>
      <c r="J23" s="42">
        <f>C23*KMpausch</f>
        <v>0</v>
      </c>
    </row>
    <row r="24" spans="1:10" x14ac:dyDescent="0.25">
      <c r="A24" s="8"/>
      <c r="B24" s="8"/>
      <c r="C24" s="8"/>
      <c r="D24" s="8"/>
      <c r="E24" s="8"/>
      <c r="F24" s="4"/>
      <c r="G24" s="4"/>
      <c r="H24" s="24"/>
      <c r="I24" s="24"/>
      <c r="J24" s="25"/>
    </row>
    <row r="25" spans="1:10" x14ac:dyDescent="0.25">
      <c r="A25" s="22" t="s">
        <v>18</v>
      </c>
      <c r="B25" s="28"/>
      <c r="C25" s="28"/>
      <c r="D25" s="28"/>
      <c r="E25" s="28"/>
      <c r="F25" s="4"/>
      <c r="G25" s="4"/>
      <c r="H25" s="29" t="s">
        <v>13</v>
      </c>
      <c r="I25" s="28"/>
      <c r="J25" s="30"/>
    </row>
    <row r="26" spans="1:10" x14ac:dyDescent="0.25">
      <c r="A26" s="22" t="s">
        <v>19</v>
      </c>
      <c r="B26" s="28"/>
      <c r="C26" s="28"/>
      <c r="D26" s="28"/>
      <c r="E26" s="28"/>
      <c r="F26" s="4"/>
      <c r="G26" s="4"/>
      <c r="H26" s="29" t="s">
        <v>13</v>
      </c>
      <c r="I26" s="28"/>
      <c r="J26" s="30"/>
    </row>
    <row r="27" spans="1:10" x14ac:dyDescent="0.25">
      <c r="A27" s="22" t="s">
        <v>20</v>
      </c>
      <c r="B27" s="28"/>
      <c r="C27" s="28"/>
      <c r="D27" s="28"/>
      <c r="E27" s="28"/>
      <c r="F27" s="4"/>
      <c r="G27" s="4"/>
      <c r="H27" s="29" t="s">
        <v>13</v>
      </c>
      <c r="I27" s="28"/>
      <c r="J27" s="30"/>
    </row>
    <row r="28" spans="1:10" x14ac:dyDescent="0.25">
      <c r="A28" s="22" t="s">
        <v>21</v>
      </c>
      <c r="B28" s="28"/>
      <c r="C28" s="28"/>
      <c r="D28" s="28"/>
      <c r="E28" s="28"/>
      <c r="F28" s="4"/>
      <c r="G28" s="4"/>
      <c r="H28" s="29" t="s">
        <v>13</v>
      </c>
      <c r="I28" s="28"/>
      <c r="J28" s="30"/>
    </row>
    <row r="29" spans="1:10" x14ac:dyDescent="0.25">
      <c r="A29" s="31"/>
      <c r="B29" s="31"/>
      <c r="C29" s="31"/>
      <c r="D29" s="31"/>
      <c r="E29" s="31"/>
      <c r="F29" s="4"/>
      <c r="G29" s="4"/>
      <c r="H29" s="32"/>
      <c r="I29" s="31"/>
      <c r="J29" s="25"/>
    </row>
    <row r="30" spans="1:10" ht="15.75" x14ac:dyDescent="0.25">
      <c r="A30" s="28"/>
      <c r="B30" s="28"/>
      <c r="C30" s="4"/>
      <c r="D30" s="4"/>
      <c r="E30" s="4"/>
      <c r="F30" s="4"/>
      <c r="G30" s="4"/>
      <c r="H30" s="33"/>
      <c r="I30" s="21" t="s">
        <v>22</v>
      </c>
      <c r="J30" s="42">
        <f>SUM(J23:J28)</f>
        <v>0</v>
      </c>
    </row>
    <row r="31" spans="1:10" x14ac:dyDescent="0.25">
      <c r="A31" s="4"/>
      <c r="B31" s="28"/>
      <c r="C31" s="28"/>
      <c r="D31" s="28"/>
      <c r="E31" s="28"/>
      <c r="F31" s="28"/>
      <c r="G31" s="28"/>
      <c r="H31" s="28"/>
      <c r="I31" s="28"/>
      <c r="J31" s="34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19"/>
    </row>
    <row r="33" spans="1:10" ht="19.5" thickBot="1" x14ac:dyDescent="0.3">
      <c r="A33" s="4"/>
      <c r="B33" s="4"/>
      <c r="C33" s="4"/>
      <c r="D33" s="4"/>
      <c r="E33" s="28"/>
      <c r="F33" s="28"/>
      <c r="G33" s="77" t="s">
        <v>23</v>
      </c>
      <c r="H33" s="77"/>
      <c r="I33" s="49" t="s">
        <v>13</v>
      </c>
      <c r="J33" s="44">
        <f>J30+J20+J18</f>
        <v>96</v>
      </c>
    </row>
    <row r="34" spans="1:10" ht="16.5" thickTop="1" thickBot="1" x14ac:dyDescent="0.3">
      <c r="A34" s="35"/>
      <c r="B34" s="35"/>
      <c r="C34" s="36"/>
      <c r="D34" s="36"/>
      <c r="E34" s="36"/>
      <c r="F34" s="36"/>
      <c r="G34" s="36"/>
      <c r="H34" s="36"/>
      <c r="I34" s="36"/>
      <c r="J34" s="36"/>
    </row>
    <row r="35" spans="1:10" ht="16.5" thickTop="1" x14ac:dyDescent="0.25">
      <c r="A35" s="7" t="s">
        <v>24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 customHeight="1" x14ac:dyDescent="0.25">
      <c r="A37" s="37"/>
      <c r="B37" s="37"/>
      <c r="C37" s="37"/>
      <c r="D37" s="37"/>
      <c r="E37" s="37"/>
      <c r="F37" s="37"/>
      <c r="G37" s="37"/>
      <c r="H37" s="83"/>
      <c r="I37" s="83"/>
      <c r="J37" s="83"/>
    </row>
    <row r="38" spans="1:10" ht="15.75" x14ac:dyDescent="0.25">
      <c r="A38" s="81"/>
      <c r="B38" s="81"/>
      <c r="C38" s="81"/>
      <c r="D38" s="82"/>
      <c r="E38" s="82"/>
      <c r="F38" s="82"/>
      <c r="G38" s="82"/>
      <c r="H38" s="84"/>
      <c r="I38" s="84"/>
      <c r="J38" s="84"/>
    </row>
    <row r="39" spans="1:10" ht="15.75" thickBot="1" x14ac:dyDescent="0.3">
      <c r="A39" s="78" t="s">
        <v>25</v>
      </c>
      <c r="B39" s="78"/>
      <c r="C39" s="78"/>
      <c r="D39" s="78" t="s">
        <v>9</v>
      </c>
      <c r="E39" s="78"/>
      <c r="F39" s="78"/>
      <c r="G39" s="78"/>
      <c r="H39" s="78" t="s">
        <v>26</v>
      </c>
      <c r="I39" s="78"/>
      <c r="J39" s="78"/>
    </row>
    <row r="40" spans="1:10" ht="20.25" customHeight="1" thickTop="1" x14ac:dyDescent="0.25">
      <c r="A40" s="72" t="s">
        <v>27</v>
      </c>
      <c r="B40" s="73"/>
      <c r="C40" s="73"/>
      <c r="D40" s="73"/>
      <c r="E40" s="73"/>
      <c r="F40" s="73"/>
      <c r="G40" s="73"/>
      <c r="H40" s="74"/>
      <c r="I40" s="71" t="s">
        <v>28</v>
      </c>
      <c r="J40" s="72"/>
    </row>
    <row r="41" spans="1:10" ht="19.5" customHeight="1" x14ac:dyDescent="0.25">
      <c r="A41" s="63" t="s">
        <v>29</v>
      </c>
      <c r="B41" s="63"/>
      <c r="C41" s="63"/>
      <c r="D41" s="63"/>
      <c r="E41" s="63"/>
      <c r="F41" s="63"/>
      <c r="G41" s="63"/>
      <c r="H41" s="64"/>
      <c r="I41" s="67"/>
      <c r="J41" s="68"/>
    </row>
    <row r="42" spans="1:10" ht="26.25" x14ac:dyDescent="0.25">
      <c r="A42" s="65"/>
      <c r="B42" s="65"/>
      <c r="C42" s="65"/>
      <c r="D42" s="38"/>
      <c r="E42" s="38"/>
      <c r="F42" s="65"/>
      <c r="G42" s="65"/>
      <c r="H42" s="66"/>
      <c r="I42" s="69"/>
      <c r="J42" s="70"/>
    </row>
  </sheetData>
  <sheetProtection algorithmName="SHA-512" hashValue="5T+ItLokW8eqxxGMpiKZC5G0e0a8GYlTfchr3ODRM2es5y5N7t74ESR5M0XP6szaGdkV3AfgFjk73UTj+qg6Jw==" saltValue="e60WDEWY8BCan55P9fQTpg==" spinCount="100000" sheet="1" objects="1" scenarios="1"/>
  <mergeCells count="31">
    <mergeCell ref="A1:H1"/>
    <mergeCell ref="A2:H2"/>
    <mergeCell ref="A3:H3"/>
    <mergeCell ref="G33:H33"/>
    <mergeCell ref="D39:G39"/>
    <mergeCell ref="A4:J4"/>
    <mergeCell ref="B14:D14"/>
    <mergeCell ref="F14:I14"/>
    <mergeCell ref="B15:D15"/>
    <mergeCell ref="F15:I15"/>
    <mergeCell ref="A38:C38"/>
    <mergeCell ref="D38:G38"/>
    <mergeCell ref="H37:J38"/>
    <mergeCell ref="H39:J39"/>
    <mergeCell ref="A39:C39"/>
    <mergeCell ref="B13:D13"/>
    <mergeCell ref="A41:H41"/>
    <mergeCell ref="F42:H42"/>
    <mergeCell ref="A42:C42"/>
    <mergeCell ref="I41:J42"/>
    <mergeCell ref="I40:J40"/>
    <mergeCell ref="A40:H40"/>
    <mergeCell ref="F13:I13"/>
    <mergeCell ref="C5:J5"/>
    <mergeCell ref="C6:J6"/>
    <mergeCell ref="C7:J7"/>
    <mergeCell ref="B9:J9"/>
    <mergeCell ref="B11:D11"/>
    <mergeCell ref="F11:I11"/>
    <mergeCell ref="B12:D12"/>
    <mergeCell ref="F12:I12"/>
  </mergeCells>
  <phoneticPr fontId="0" type="noConversion"/>
  <dataValidations count="1">
    <dataValidation type="list" showInputMessage="1" showErrorMessage="1" sqref="B9:J9" xr:uid="{00000000-0002-0000-0000-000000000000}">
      <formula1>Lehrgang</formula1>
    </dataValidation>
  </dataValidations>
  <pageMargins left="0.70866141732283472" right="0.55118110236220474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G28"/>
  <sheetViews>
    <sheetView topLeftCell="I1" workbookViewId="0">
      <selection sqref="A1:H1048576"/>
    </sheetView>
  </sheetViews>
  <sheetFormatPr baseColWidth="10" defaultColWidth="11.42578125" defaultRowHeight="15" x14ac:dyDescent="0.25"/>
  <cols>
    <col min="1" max="1" width="69.140625" hidden="1" customWidth="1"/>
    <col min="2" max="7" width="11.42578125" hidden="1" customWidth="1"/>
    <col min="8" max="8" width="0" hidden="1" customWidth="1"/>
  </cols>
  <sheetData>
    <row r="2" spans="1:7" x14ac:dyDescent="0.25">
      <c r="A2" t="s">
        <v>30</v>
      </c>
      <c r="B2">
        <v>96</v>
      </c>
      <c r="C2">
        <v>18</v>
      </c>
      <c r="D2">
        <v>25</v>
      </c>
      <c r="E2">
        <v>5</v>
      </c>
      <c r="F2">
        <v>12</v>
      </c>
      <c r="G2">
        <v>8</v>
      </c>
    </row>
    <row r="3" spans="1:7" x14ac:dyDescent="0.25">
      <c r="A3" t="s">
        <v>31</v>
      </c>
      <c r="B3">
        <v>192</v>
      </c>
      <c r="C3">
        <v>18</v>
      </c>
      <c r="D3">
        <v>25</v>
      </c>
      <c r="E3">
        <v>5</v>
      </c>
      <c r="F3">
        <v>12</v>
      </c>
      <c r="G3">
        <v>16</v>
      </c>
    </row>
    <row r="4" spans="1:7" x14ac:dyDescent="0.25">
      <c r="A4" t="s">
        <v>32</v>
      </c>
      <c r="B4">
        <v>96</v>
      </c>
      <c r="C4">
        <v>18</v>
      </c>
      <c r="D4">
        <v>25</v>
      </c>
      <c r="E4">
        <v>5</v>
      </c>
      <c r="F4">
        <v>12</v>
      </c>
      <c r="G4">
        <v>8</v>
      </c>
    </row>
    <row r="5" spans="1:7" x14ac:dyDescent="0.25">
      <c r="A5" t="s">
        <v>33</v>
      </c>
      <c r="B5">
        <v>192</v>
      </c>
      <c r="C5">
        <v>18</v>
      </c>
      <c r="D5">
        <v>25</v>
      </c>
      <c r="E5">
        <v>5</v>
      </c>
      <c r="F5">
        <v>12</v>
      </c>
      <c r="G5">
        <v>16</v>
      </c>
    </row>
    <row r="6" spans="1:7" x14ac:dyDescent="0.25">
      <c r="A6" t="s">
        <v>34</v>
      </c>
      <c r="B6">
        <v>60</v>
      </c>
      <c r="C6">
        <v>18</v>
      </c>
      <c r="D6">
        <v>25</v>
      </c>
      <c r="E6">
        <v>5</v>
      </c>
      <c r="F6">
        <v>12</v>
      </c>
      <c r="G6">
        <v>5</v>
      </c>
    </row>
    <row r="7" spans="1:7" x14ac:dyDescent="0.25">
      <c r="A7" t="s">
        <v>35</v>
      </c>
      <c r="B7">
        <v>36</v>
      </c>
      <c r="C7">
        <v>6</v>
      </c>
      <c r="D7">
        <v>6</v>
      </c>
      <c r="E7">
        <v>5</v>
      </c>
      <c r="F7">
        <v>36</v>
      </c>
      <c r="G7">
        <v>3</v>
      </c>
    </row>
    <row r="8" spans="1:7" x14ac:dyDescent="0.25">
      <c r="A8" t="s">
        <v>36</v>
      </c>
      <c r="B8">
        <v>60</v>
      </c>
      <c r="C8">
        <v>18</v>
      </c>
      <c r="D8">
        <v>18</v>
      </c>
      <c r="E8">
        <v>5</v>
      </c>
      <c r="F8">
        <v>12</v>
      </c>
      <c r="G8">
        <v>5</v>
      </c>
    </row>
    <row r="9" spans="1:7" x14ac:dyDescent="0.25">
      <c r="A9" t="s">
        <v>8</v>
      </c>
      <c r="B9">
        <v>96</v>
      </c>
      <c r="C9">
        <v>18</v>
      </c>
      <c r="D9">
        <v>18</v>
      </c>
      <c r="E9">
        <v>5</v>
      </c>
      <c r="F9">
        <v>12</v>
      </c>
      <c r="G9">
        <v>8</v>
      </c>
    </row>
    <row r="10" spans="1:7" x14ac:dyDescent="0.25">
      <c r="A10" t="s">
        <v>37</v>
      </c>
    </row>
    <row r="11" spans="1:7" x14ac:dyDescent="0.25">
      <c r="A11" t="s">
        <v>38</v>
      </c>
    </row>
    <row r="14" spans="1:7" x14ac:dyDescent="0.25">
      <c r="A14" t="s">
        <v>7</v>
      </c>
      <c r="B14" t="s">
        <v>39</v>
      </c>
      <c r="C14" t="s">
        <v>40</v>
      </c>
      <c r="D14" t="s">
        <v>41</v>
      </c>
      <c r="E14" t="s">
        <v>42</v>
      </c>
      <c r="F14" t="s">
        <v>43</v>
      </c>
    </row>
    <row r="15" spans="1:7" x14ac:dyDescent="0.25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</row>
    <row r="20" spans="1:2" x14ac:dyDescent="0.25">
      <c r="A20" t="s">
        <v>44</v>
      </c>
      <c r="B20">
        <v>12</v>
      </c>
    </row>
    <row r="21" spans="1:2" x14ac:dyDescent="0.25">
      <c r="A21" t="s">
        <v>45</v>
      </c>
      <c r="B21">
        <v>25</v>
      </c>
    </row>
    <row r="22" spans="1:2" x14ac:dyDescent="0.25">
      <c r="A22" t="s">
        <v>46</v>
      </c>
      <c r="B22">
        <v>5</v>
      </c>
    </row>
    <row r="23" spans="1:2" x14ac:dyDescent="0.25">
      <c r="A23" t="s">
        <v>47</v>
      </c>
      <c r="B23">
        <v>6</v>
      </c>
    </row>
    <row r="24" spans="1:2" x14ac:dyDescent="0.25">
      <c r="A24" t="s">
        <v>48</v>
      </c>
      <c r="B24">
        <v>0.3</v>
      </c>
    </row>
    <row r="25" spans="1:2" x14ac:dyDescent="0.25">
      <c r="A25" t="s">
        <v>49</v>
      </c>
    </row>
    <row r="26" spans="1:2" x14ac:dyDescent="0.25">
      <c r="A26" t="s">
        <v>50</v>
      </c>
    </row>
    <row r="27" spans="1:2" x14ac:dyDescent="0.25">
      <c r="A27" t="s">
        <v>51</v>
      </c>
    </row>
    <row r="28" spans="1:2" x14ac:dyDescent="0.25">
      <c r="A28" t="s">
        <v>52</v>
      </c>
    </row>
  </sheetData>
  <sheetProtection algorithmName="SHA-512" hashValue="7pRQrGI3tETOBRhgSRTaGrd2kVldNvEWPrZvaXnpKKSbXtdD8cr1wQcJk7kLRQK+8kxoc/gZ0JC/aDFN0FU3tA==" saltValue="QO9qTTYOp+xU59EQEOYfkA==" spinCount="100000" sheet="1" objects="1" scenarios="1"/>
  <phoneticPr fontId="0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1CF26ED64FD04FAA94B0F86305F4E4" ma:contentTypeVersion="13" ma:contentTypeDescription="Ein neues Dokument erstellen." ma:contentTypeScope="" ma:versionID="c4390decd7e2a3533bb11901241e8cef">
  <xsd:schema xmlns:xsd="http://www.w3.org/2001/XMLSchema" xmlns:xs="http://www.w3.org/2001/XMLSchema" xmlns:p="http://schemas.microsoft.com/office/2006/metadata/properties" xmlns:ns2="dd446f63-c542-4bae-9d33-f9bbd8311a46" xmlns:ns3="cded1d12-c678-4cf2-b5c2-70079ec0522d" xmlns:ns4="551c97db-0cf1-4ae5-b1d9-ee6189112e24" targetNamespace="http://schemas.microsoft.com/office/2006/metadata/properties" ma:root="true" ma:fieldsID="a382f7de5d98f8cc5838d17dec3e5ffc" ns2:_="" ns3:_="" ns4:_="">
    <xsd:import namespace="dd446f63-c542-4bae-9d33-f9bbd8311a46"/>
    <xsd:import namespace="cded1d12-c678-4cf2-b5c2-70079ec0522d"/>
    <xsd:import namespace="551c97db-0cf1-4ae5-b1d9-ee6189112e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6f63-c542-4bae-9d33-f9bbd8311a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d1d12-c678-4cf2-b5c2-70079ec05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94e814d-dde1-4157-a897-bc7d412104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c97db-0cf1-4ae5-b1d9-ee6189112e2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b8026ff-a6da-4aea-9d6c-1ede64012f04}" ma:internalName="TaxCatchAll" ma:showField="CatchAllData" ma:web="551c97db-0cf1-4ae5-b1d9-ee6189112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1c97db-0cf1-4ae5-b1d9-ee6189112e24" xsi:nil="true"/>
    <lcf76f155ced4ddcb4097134ff3c332f xmlns="cded1d12-c678-4cf2-b5c2-70079ec052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AE9CAC-4E70-4CB3-B0D2-ECDE35FC4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6f63-c542-4bae-9d33-f9bbd8311a46"/>
    <ds:schemaRef ds:uri="cded1d12-c678-4cf2-b5c2-70079ec0522d"/>
    <ds:schemaRef ds:uri="551c97db-0cf1-4ae5-b1d9-ee6189112e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CDE36D-D206-49DE-B56F-29676B168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A8061-739F-4351-89EC-6600CA097CDE}">
  <ds:schemaRefs>
    <ds:schemaRef ds:uri="http://schemas.microsoft.com/office/2006/metadata/properties"/>
    <ds:schemaRef ds:uri="http://schemas.microsoft.com/office/infopath/2007/PartnerControls"/>
    <ds:schemaRef ds:uri="551c97db-0cf1-4ae5-b1d9-ee6189112e24"/>
    <ds:schemaRef ds:uri="cded1d12-c678-4cf2-b5c2-70079ec052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Abrechnung</vt:lpstr>
      <vt:lpstr>Formel</vt:lpstr>
      <vt:lpstr>Abrechnung</vt:lpstr>
      <vt:lpstr>GrenzTNanz</vt:lpstr>
      <vt:lpstr>GrenzTND</vt:lpstr>
      <vt:lpstr>KMpausch</vt:lpstr>
      <vt:lpstr>Lehrgang</vt:lpstr>
      <vt:lpstr>UE_1</vt:lpstr>
    </vt:vector>
  </TitlesOfParts>
  <Manager/>
  <Company>Bösling, Zeh + Partner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ralph.boesling</dc:creator>
  <cp:keywords/>
  <dc:description/>
  <cp:lastModifiedBy>Rainer Strohbach</cp:lastModifiedBy>
  <cp:revision/>
  <cp:lastPrinted>2022-10-08T16:33:27Z</cp:lastPrinted>
  <dcterms:created xsi:type="dcterms:W3CDTF">2009-09-24T07:51:59Z</dcterms:created>
  <dcterms:modified xsi:type="dcterms:W3CDTF">2022-10-08T16:33:42Z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0x010100CF1CF26ED64FD04FAA94B0F86305F4E4</vt:lpwstr>
  </property>
  <property fmtid="{D5CDD505-2E9C-101B-9397-08002B2CF9AE}" pid="3" name="MediaServiceImageTags">
    <vt:lpwstr/>
  </property>
</Properties>
</file>